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<sst xmlns="http://schemas.openxmlformats.org/spreadsheetml/2006/main" count="54" uniqueCount="53">
  <si>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</si>
  <si>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</si>
  <si>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</si>
  <si>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</si>
  <si>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</si>
  <si>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</si>
  <si>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</si>
  <si>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</si>
  <si>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</si>
  <si>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</si>
  <si>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</si>
  <si>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</si>
  <si>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</si>
  <si>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</si>
  <si>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</si>
  <si>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</si>
  <si>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</si>
  <si>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</si>
  <si>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</si>
  <si>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</si>
  <si>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</si>
  <si>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</si>
  <si>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</si>
  <si>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</si>
  <si>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</si>
  <si>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</si>
  <si>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</si>
  <si>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</si>
  <si>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Отворени</t>
  </si>
  <si>
    <t>404-1-110/16-76</t>
  </si>
  <si>
    <t>Оригинални и иновативни лекови</t>
  </si>
  <si>
    <t xml:space="preserve">Предмет набавке </t>
  </si>
  <si>
    <t>Заштићени назив</t>
  </si>
  <si>
    <t>Јачина лека</t>
  </si>
  <si>
    <t>ПРИЛОГ 1 УГОВОРА - СПЕЦИФИКАЦИЈА ЛЕКОВА СА ЦЕНАМА</t>
  </si>
  <si>
    <t>INO-PHARM D.O.O.</t>
  </si>
  <si>
    <t>tobramicin</t>
  </si>
  <si>
    <t>BRAMITOB</t>
  </si>
  <si>
    <t>rastvor za raspršivanje</t>
  </si>
  <si>
    <t>4 ml (300mg/4ml)</t>
  </si>
  <si>
    <t>kontejner</t>
  </si>
  <si>
    <t>Genetic S.P.A.; Chiesi Farmaceutici SPA, Italija</t>
  </si>
  <si>
    <t>kofein</t>
  </si>
  <si>
    <t>PEYONA</t>
  </si>
  <si>
    <t>rastvor za infuziju i oralni rastvor</t>
  </si>
  <si>
    <t>1ml (20mg/ml)</t>
  </si>
  <si>
    <t>ampula</t>
  </si>
  <si>
    <t>Chiesi Pharmaceuticals GmbH, Austrija</t>
  </si>
  <si>
    <t>0089000</t>
  </si>
  <si>
    <t>ПРОЦЕЊЕНА ВРЕДНОСТ</t>
  </si>
  <si>
    <t>УГОВОРЕНА ВРЕДНОСТ    (без ПДВ)</t>
  </si>
  <si>
    <t>УГОВОРЕНА ВРЕДНОСТ    (са ПДВ)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</si>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</sst>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" fontId="41" fillId="0" borderId="0" xfId="0" applyNumberFormat="1" applyFont="1" applyAlignment="1">
      <alignment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6" fillId="34" borderId="19" xfId="55" applyNumberFormat="1" applyFont="1" applyFill="1" applyBorder="1" applyAlignment="1">
      <alignment horizontal="center" vertical="center" wrapText="1"/>
      <protection/>
    </xf>
    <xf numFmtId="0" fontId="44" fillId="35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4" fontId="44" fillId="35" borderId="19" xfId="0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" fontId="42" fillId="35" borderId="22" xfId="0" applyNumberFormat="1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4" fontId="44" fillId="34" borderId="2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" fontId="42" fillId="0" borderId="25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/>
    </xf>
    <xf numFmtId="4" fontId="42" fillId="0" borderId="26" xfId="0" applyNumberFormat="1" applyFont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2" fillId="33" borderId="27" xfId="0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33" borderId="26" xfId="0" applyNumberFormat="1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right" vertical="center" wrapText="1"/>
    </xf>
    <xf numFmtId="0" fontId="42" fillId="33" borderId="29" xfId="0" applyFont="1" applyFill="1" applyBorder="1" applyAlignment="1">
      <alignment horizontal="right" vertical="center" wrapText="1"/>
    </xf>
    <xf numFmtId="4" fontId="42" fillId="33" borderId="29" xfId="0" applyNumberFormat="1" applyFont="1" applyFill="1" applyBorder="1" applyAlignment="1">
      <alignment horizontal="center" vertical="center" wrapText="1"/>
    </xf>
    <xf numFmtId="4" fontId="42" fillId="33" borderId="3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21" customWidth="1"/>
    <col min="2" max="2" width="9.140625" style="2" customWidth="1"/>
    <col min="3" max="3" width="8.28125" style="2" customWidth="1"/>
    <col min="4" max="4" width="13.28125" style="24" customWidth="1"/>
    <col min="5" max="5" width="13.140625" style="2" customWidth="1"/>
    <col min="6" max="6" width="19.140625" style="2" customWidth="1"/>
    <col min="7" max="7" width="12.57421875" style="2" customWidth="1"/>
    <col min="8" max="8" width="10.57421875" style="2" bestFit="1" customWidth="1"/>
    <col min="9" max="9" width="12.00390625" style="2" customWidth="1"/>
    <col min="10" max="10" width="11.00390625" style="2" hidden="1" customWidth="1"/>
    <col min="11" max="11" width="10.8515625" style="23" customWidth="1"/>
    <col min="12" max="12" width="17.8515625" style="2" hidden="1" customWidth="1"/>
    <col min="13" max="13" width="16.28125" style="2" customWidth="1"/>
    <col min="14" max="14" width="17.57421875" style="2" hidden="1" customWidth="1"/>
    <col min="15" max="16384" width="9.140625" style="2" customWidth="1"/>
  </cols>
  <sheetData>
    <row r="2" spans="1:14" ht="12.7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8"/>
    </row>
    <row r="3" spans="1:14" ht="12.75" customHeight="1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8"/>
    </row>
    <row r="5" ht="13.5" thickBot="1"/>
    <row r="6" spans="1:14" ht="53.25" customHeight="1" thickTop="1">
      <c r="A6" s="25" t="s">
        <v>27</v>
      </c>
      <c r="B6" s="26" t="s">
        <v>31</v>
      </c>
      <c r="C6" s="26" t="s">
        <v>0</v>
      </c>
      <c r="D6" s="26" t="s">
        <v>32</v>
      </c>
      <c r="E6" s="26" t="s">
        <v>2</v>
      </c>
      <c r="F6" s="26" t="s">
        <v>1</v>
      </c>
      <c r="G6" s="26" t="s">
        <v>33</v>
      </c>
      <c r="H6" s="27" t="s">
        <v>3</v>
      </c>
      <c r="I6" s="26" t="s">
        <v>4</v>
      </c>
      <c r="J6" s="28" t="s">
        <v>5</v>
      </c>
      <c r="K6" s="29" t="s">
        <v>6</v>
      </c>
      <c r="L6" s="30" t="s">
        <v>7</v>
      </c>
      <c r="M6" s="37" t="s">
        <v>8</v>
      </c>
      <c r="N6" s="35" t="s">
        <v>9</v>
      </c>
    </row>
    <row r="7" spans="1:14" s="22" customFormat="1" ht="48">
      <c r="A7" s="31">
        <v>2</v>
      </c>
      <c r="B7" s="7" t="s">
        <v>36</v>
      </c>
      <c r="C7" s="32">
        <v>7024615</v>
      </c>
      <c r="D7" s="33" t="s">
        <v>37</v>
      </c>
      <c r="E7" s="33" t="s">
        <v>41</v>
      </c>
      <c r="F7" s="7" t="s">
        <v>38</v>
      </c>
      <c r="G7" s="7" t="s">
        <v>39</v>
      </c>
      <c r="H7" s="7" t="s">
        <v>40</v>
      </c>
      <c r="I7" s="39"/>
      <c r="J7" s="40">
        <v>3715.08</v>
      </c>
      <c r="K7" s="41">
        <v>3715.08</v>
      </c>
      <c r="L7" s="42">
        <f>J7*I7</f>
        <v>0</v>
      </c>
      <c r="M7" s="43">
        <f>K7*I7</f>
        <v>0</v>
      </c>
      <c r="N7" s="17">
        <v>1</v>
      </c>
    </row>
    <row r="8" spans="1:14" s="23" customFormat="1" ht="36">
      <c r="A8" s="31">
        <v>6</v>
      </c>
      <c r="B8" s="7" t="s">
        <v>42</v>
      </c>
      <c r="C8" s="34" t="s">
        <v>48</v>
      </c>
      <c r="D8" s="33" t="s">
        <v>43</v>
      </c>
      <c r="E8" s="33" t="s">
        <v>47</v>
      </c>
      <c r="F8" s="7" t="s">
        <v>44</v>
      </c>
      <c r="G8" s="7" t="s">
        <v>45</v>
      </c>
      <c r="H8" s="7" t="s">
        <v>46</v>
      </c>
      <c r="I8" s="39"/>
      <c r="J8" s="40">
        <v>2449.15</v>
      </c>
      <c r="K8" s="41">
        <v>2449.15</v>
      </c>
      <c r="L8" s="42">
        <f>J8*I8</f>
        <v>0</v>
      </c>
      <c r="M8" s="43">
        <f>K8*I8</f>
        <v>0</v>
      </c>
      <c r="N8" s="17">
        <v>1</v>
      </c>
    </row>
    <row r="9" spans="1:14" ht="12.75" customHeight="1">
      <c r="A9" s="44" t="s">
        <v>10</v>
      </c>
      <c r="B9" s="45"/>
      <c r="C9" s="45"/>
      <c r="D9" s="45"/>
      <c r="E9" s="45"/>
      <c r="F9" s="45"/>
      <c r="G9" s="45"/>
      <c r="H9" s="45"/>
      <c r="I9" s="45"/>
      <c r="J9" s="45"/>
      <c r="K9" s="46"/>
      <c r="L9" s="47">
        <f>SUM(L7:L8)</f>
        <v>0</v>
      </c>
      <c r="M9" s="48">
        <f>SUM(M7:M8)</f>
        <v>0</v>
      </c>
      <c r="N9" s="17"/>
    </row>
    <row r="10" spans="1:14" ht="12.75" customHeight="1">
      <c r="A10" s="44" t="s">
        <v>11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7">
        <f>L9*0.1</f>
        <v>0</v>
      </c>
      <c r="M10" s="48">
        <f>M9*0.1</f>
        <v>0</v>
      </c>
      <c r="N10" s="17"/>
    </row>
    <row r="11" spans="1:14" ht="13.5" customHeight="1" thickBot="1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>
        <f>L10+L9</f>
        <v>0</v>
      </c>
      <c r="M11" s="52">
        <f>M10+M9</f>
        <v>0</v>
      </c>
      <c r="N11" s="36"/>
    </row>
    <row r="12" ht="13.5" thickTop="1"/>
    <row r="17" spans="1:4" ht="12.75">
      <c r="A17" s="2"/>
      <c r="D17" s="2"/>
    </row>
  </sheetData>
  <sheetProtection/>
  <mergeCells count="5">
    <mergeCell ref="A2:M2"/>
    <mergeCell ref="A3:M3"/>
    <mergeCell ref="A9:K9"/>
    <mergeCell ref="A10:K10"/>
    <mergeCell ref="A11:K11"/>
  </mergeCells>
  <printOptions/>
  <pageMargins left="0.19" right="0.09" top="0.75" bottom="0.75" header="0.3" footer="0.3"/>
  <pageSetup orientation="landscape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1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35</v>
      </c>
    </row>
    <row r="4" ht="15" thickBot="1"/>
    <row r="5" spans="2:7" ht="24.75" thickBot="1">
      <c r="B5" s="3" t="s">
        <v>14</v>
      </c>
      <c r="C5" s="4" t="s">
        <v>29</v>
      </c>
      <c r="E5" s="53" t="s">
        <v>49</v>
      </c>
      <c r="F5" s="54" t="s">
        <v>50</v>
      </c>
      <c r="G5" s="55" t="s">
        <v>51</v>
      </c>
    </row>
    <row r="6" spans="2:7" ht="15" thickBot="1">
      <c r="B6" s="5"/>
      <c r="C6" s="6"/>
      <c r="E6" s="11">
        <f>SUBTOTAL(9,specifikacija!L7:L8)</f>
        <v>0</v>
      </c>
      <c r="F6" s="12">
        <f>SUBTOTAL(9,specifikacija!M7:M8)</f>
        <v>0</v>
      </c>
      <c r="G6" s="13">
        <f>F6*1.1</f>
        <v>0</v>
      </c>
    </row>
    <row r="7" spans="2:7" ht="15.75" thickBot="1">
      <c r="B7" s="3" t="s">
        <v>15</v>
      </c>
      <c r="C7" s="7" t="s">
        <v>26</v>
      </c>
      <c r="E7" s="56" t="s">
        <v>52</v>
      </c>
      <c r="F7" s="57"/>
      <c r="G7" s="58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16</v>
      </c>
      <c r="C9" s="7" t="s">
        <v>28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" t="s">
        <v>18</v>
      </c>
      <c r="C13" s="4" t="s">
        <v>22</v>
      </c>
      <c r="E13" s="8" t="s">
        <v>24</v>
      </c>
      <c r="F13" s="20">
        <f>SUBTOTAL(101,specifikacija!N7:N8)</f>
        <v>1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19</v>
      </c>
      <c r="C15" s="4" t="s">
        <v>30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3" t="s">
        <v>20</v>
      </c>
      <c r="C17" s="9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2017-01-27T09:22:52Z</dcterms:modified>
  <cp:category/>
  <cp:version/>
  <cp:contentType/>
  <cp:contentStatus/>
</cp:coreProperties>
</file>